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на 01.01.2022 (2)" sheetId="25" r:id="rId1"/>
  </sheets>
  <calcPr calcId="162913"/>
</workbook>
</file>

<file path=xl/calcChain.xml><?xml version="1.0" encoding="utf-8"?>
<calcChain xmlns="http://schemas.openxmlformats.org/spreadsheetml/2006/main">
  <c r="O5" i="25" l="1"/>
  <c r="P5" i="25"/>
  <c r="N25" i="25" l="1"/>
  <c r="N5" i="25"/>
  <c r="M5" i="25" l="1"/>
  <c r="L5" i="25" l="1"/>
  <c r="C5" i="25"/>
  <c r="K5" i="25" l="1"/>
  <c r="J5" i="25" l="1"/>
  <c r="X28" i="25" l="1"/>
  <c r="I5" i="25" l="1"/>
  <c r="G5" i="25" l="1"/>
  <c r="H5" i="25"/>
  <c r="E25" i="25" l="1"/>
  <c r="F25" i="25"/>
  <c r="G25" i="25"/>
  <c r="H25" i="25"/>
  <c r="I25" i="25"/>
  <c r="J25" i="25"/>
  <c r="K25" i="25"/>
  <c r="L25" i="25"/>
  <c r="M25" i="25"/>
  <c r="O25" i="25"/>
  <c r="P25" i="25"/>
  <c r="F5" i="25" l="1"/>
  <c r="E20" i="25" l="1"/>
  <c r="E18" i="25"/>
  <c r="E15" i="25"/>
  <c r="E5" i="25" l="1"/>
  <c r="D25" i="25"/>
  <c r="C25" i="25"/>
  <c r="D5" i="25" l="1"/>
</calcChain>
</file>

<file path=xl/sharedStrings.xml><?xml version="1.0" encoding="utf-8"?>
<sst xmlns="http://schemas.openxmlformats.org/spreadsheetml/2006/main" count="72" uniqueCount="72">
  <si>
    <t>Транспортный налог с организаций</t>
  </si>
  <si>
    <t>Транспортный налог с физических лиц*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</si>
  <si>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</si>
  <si>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</si>
  <si>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Налог на прибыль до 01.01.2005г</t>
  </si>
  <si>
    <t>Налог на имущество физических лиц</t>
  </si>
  <si>
    <t>Недоимка по налогам</t>
  </si>
  <si>
    <t>КБК</t>
  </si>
  <si>
    <t>НДФЛ</t>
  </si>
  <si>
    <t>НДФЛ (ИП,нотариусы, занимающихся частной практикой, адвокаты, учредивших адвокатские кабинеты)</t>
  </si>
  <si>
    <t>НДФЛ ( с лиц не являющимися налоговыми резидентами РФ)</t>
  </si>
  <si>
    <t>ЕНВД</t>
  </si>
  <si>
    <t>Налог на прибыль орг-ций, зачисляемый в бюджеты субъекта РФ</t>
  </si>
  <si>
    <t>АРЕНДА ЗЕМЛИ</t>
  </si>
  <si>
    <t>АРЕНДА ПОМЕЩЕНИЙ</t>
  </si>
  <si>
    <t>АРЕНДНАЯ ПЛАТА И  ПРОДАЖА ПРАВА  АРЕНДЫ</t>
  </si>
  <si>
    <t>компенсация затрат</t>
  </si>
  <si>
    <t>1010201001</t>
  </si>
  <si>
    <t>1010202001</t>
  </si>
  <si>
    <t>1010203001</t>
  </si>
  <si>
    <t>1050101101</t>
  </si>
  <si>
    <t>1050105001</t>
  </si>
  <si>
    <t>1050201002</t>
  </si>
  <si>
    <t>1090103005</t>
  </si>
  <si>
    <t>1110501305</t>
  </si>
  <si>
    <t>1010101202</t>
  </si>
  <si>
    <t>1110502505</t>
  </si>
  <si>
    <t>1110507505</t>
  </si>
  <si>
    <t>Налоговые</t>
  </si>
  <si>
    <t>Неналоговые</t>
  </si>
  <si>
    <r>
      <t>Налог, взимаемый с налогоплательщиков, выбравших в качестве объекта нал-ия</t>
    </r>
    <r>
      <rPr>
        <b/>
        <sz val="10"/>
        <color theme="1"/>
        <rFont val="Arial"/>
        <family val="2"/>
        <charset val="204"/>
      </rPr>
      <t xml:space="preserve"> доходы</t>
    </r>
  </si>
  <si>
    <t>1050102101</t>
  </si>
  <si>
    <r>
      <t xml:space="preserve">Налог, взимаемый с нал-ов, выбравших в качестве объекта нал-ия </t>
    </r>
    <r>
      <rPr>
        <b/>
        <sz val="10"/>
        <color rgb="FF000000"/>
        <rFont val="Arial Cyr"/>
        <charset val="204"/>
      </rPr>
      <t xml:space="preserve">доходы, умен-е на величину расходов </t>
    </r>
  </si>
  <si>
    <t>на 01.01.2020</t>
  </si>
  <si>
    <t>Сельхозналог</t>
  </si>
  <si>
    <t>10503010</t>
  </si>
  <si>
    <t>на 01.01.2021</t>
  </si>
  <si>
    <t>на 01.02.2021</t>
  </si>
  <si>
    <t>на 01.03.2021</t>
  </si>
  <si>
    <t>на 01.04.2021</t>
  </si>
  <si>
    <t>на 01.05.2021</t>
  </si>
  <si>
    <t>на 01.06.2021</t>
  </si>
  <si>
    <t>на 01.07.2021</t>
  </si>
  <si>
    <t>на 01.08.2021</t>
  </si>
  <si>
    <t>на 01.09.2021</t>
  </si>
  <si>
    <t>на 01.10.2021</t>
  </si>
  <si>
    <t>на 01.11.2021</t>
  </si>
  <si>
    <t>на 01.12.2021</t>
  </si>
  <si>
    <t>на 01.01.2022</t>
  </si>
  <si>
    <t>1130206414</t>
  </si>
  <si>
    <t>Налог на имущество организаций лиц</t>
  </si>
  <si>
    <t>1060201010</t>
  </si>
  <si>
    <t>10906020</t>
  </si>
  <si>
    <t>Минимальный налог, зачисляемый в бюджеты субъектов РФ(за налоговые периоды, истекшие до 1 января 2014 года)</t>
  </si>
  <si>
    <t>сбор на нужды обр.</t>
  </si>
  <si>
    <t>Налог  петент 10504060</t>
  </si>
  <si>
    <t>1060603210</t>
  </si>
  <si>
    <t>1060604210</t>
  </si>
  <si>
    <t>на 01.02.2022</t>
  </si>
  <si>
    <t>10504060</t>
  </si>
  <si>
    <t>10601020</t>
  </si>
  <si>
    <t>10604011</t>
  </si>
  <si>
    <t>10604012</t>
  </si>
  <si>
    <t>на 01.03.2022</t>
  </si>
  <si>
    <t>на 01.06.2022</t>
  </si>
  <si>
    <t>на                          01.07.2022</t>
  </si>
  <si>
    <t>на                         01.09.2022</t>
  </si>
  <si>
    <t>на                                      01.10.2022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</si>
  <si>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</si>
  <si>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>10102080</t>
  </si>
  <si>
    <t>Недоимка  в консолид. бюджет 2020-2022гг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</si>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</sst>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0"/>
      <color rgb="FF000000"/>
      <name val="Arial Cyr"/>
    </font>
    <font>
      <sz val="10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0"/>
      <color rgb="FF000000"/>
      <name val="Arial Cyr"/>
      <charset val="204"/>
    </font>
    <font>
      <b/>
      <sz val="11"/>
      <color theme="1"/>
      <name val="Calibri"/>
      <family val="2"/>
      <scheme val="minor"/>
    </font>
    <font>
      <b/>
      <sz val="10"/>
      <color rgb="FF000000"/>
      <name val="Arial Cyr"/>
    </font>
    <font>
      <b/>
      <sz val="16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</font>
    <font>
      <sz val="10"/>
      <color rgb="FF00000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65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1" fillId="0" borderId="0">
      <alignment vertical="top" wrapText="1"/>
    </xf>
    <xf numFmtId="4" fontId="1" fillId="0" borderId="0">
      <alignment horizontal="right" vertical="top" shrinkToFit="1"/>
    </xf>
    <xf numFmtId="0" fontId="1" fillId="0" borderId="1">
      <alignment vertical="top" wrapText="1"/>
    </xf>
    <xf numFmtId="49" fontId="1" fillId="0" borderId="1">
      <alignment horizontal="center" vertical="top" shrinkToFit="1"/>
    </xf>
    <xf numFmtId="4" fontId="1" fillId="2" borderId="1">
      <alignment horizontal="right" vertical="top" shrinkToFit="1"/>
    </xf>
    <xf numFmtId="0" fontId="10" fillId="0" borderId="0"/>
  </cellStyleXfs>
  <cellXfs count="52">
    <xf numFmtId="0" fontId="0" fillId="0" borderId="0" xfId="0"/>
    <xf numFmtId="0" fontId="1" fillId="0" borderId="1" xfId="3" applyNumberFormat="1" applyProtection="1">
      <alignment vertical="top" wrapText="1"/>
    </xf>
    <xf numFmtId="0" fontId="1" fillId="0" borderId="3" xfId="3" applyNumberFormat="1" applyBorder="1" applyProtection="1">
      <alignment vertical="top" wrapText="1"/>
    </xf>
    <xf numFmtId="0" fontId="0" fillId="0" borderId="2" xfId="0" applyBorder="1"/>
    <xf numFmtId="4" fontId="1" fillId="0" borderId="2" xfId="2" applyNumberFormat="1" applyBorder="1" applyProtection="1">
      <alignment horizontal="right" vertical="top" shrinkToFit="1"/>
    </xf>
    <xf numFmtId="0" fontId="0" fillId="0" borderId="2" xfId="0" applyBorder="1" applyAlignment="1">
      <alignment horizontal="justify" vertical="top"/>
    </xf>
    <xf numFmtId="49" fontId="1" fillId="0" borderId="3" xfId="4" applyNumberFormat="1" applyBorder="1" applyAlignment="1" applyProtection="1">
      <alignment horizontal="justify" vertical="top" shrinkToFit="1"/>
    </xf>
    <xf numFmtId="49" fontId="1" fillId="0" borderId="1" xfId="4" applyNumberFormat="1" applyAlignment="1" applyProtection="1">
      <alignment horizontal="justify" vertical="top" shrinkToFit="1"/>
    </xf>
    <xf numFmtId="0" fontId="2" fillId="0" borderId="0" xfId="0" applyFont="1" applyAlignment="1">
      <alignment horizontal="justify" vertical="top"/>
    </xf>
    <xf numFmtId="0" fontId="1" fillId="0" borderId="7" xfId="3" applyNumberFormat="1" applyBorder="1" applyProtection="1">
      <alignment vertical="top" wrapText="1"/>
    </xf>
    <xf numFmtId="49" fontId="1" fillId="0" borderId="7" xfId="4" applyNumberFormat="1" applyBorder="1" applyAlignment="1" applyProtection="1">
      <alignment horizontal="justify" vertical="top" shrinkToFit="1"/>
    </xf>
    <xf numFmtId="4" fontId="1" fillId="0" borderId="8" xfId="2" applyNumberFormat="1" applyBorder="1" applyProtection="1">
      <alignment horizontal="right" vertical="top" shrinkToFit="1"/>
    </xf>
    <xf numFmtId="0" fontId="1" fillId="0" borderId="2" xfId="3" applyNumberFormat="1" applyFill="1" applyBorder="1" applyProtection="1">
      <alignment vertical="top" wrapText="1"/>
    </xf>
    <xf numFmtId="49" fontId="0" fillId="0" borderId="2" xfId="0" applyNumberFormat="1" applyBorder="1" applyAlignment="1">
      <alignment horizontal="justify" vertical="top"/>
    </xf>
    <xf numFmtId="49" fontId="1" fillId="0" borderId="2" xfId="4" applyNumberFormat="1" applyFill="1" applyBorder="1" applyAlignment="1" applyProtection="1">
      <alignment horizontal="justify" vertical="top" shrinkToFit="1"/>
    </xf>
    <xf numFmtId="0" fontId="0" fillId="4" borderId="2" xfId="0" applyFill="1" applyBorder="1"/>
    <xf numFmtId="2" fontId="0" fillId="0" borderId="0" xfId="0" applyNumberFormat="1"/>
    <xf numFmtId="0" fontId="3" fillId="4" borderId="2" xfId="0" applyFont="1" applyFill="1" applyBorder="1" applyAlignment="1">
      <alignment horizontal="justify" vertical="top"/>
    </xf>
    <xf numFmtId="0" fontId="4" fillId="0" borderId="2" xfId="0" applyFont="1" applyBorder="1" applyAlignment="1">
      <alignment horizontal="justify" vertical="top" wrapText="1"/>
    </xf>
    <xf numFmtId="4" fontId="1" fillId="0" borderId="9" xfId="2" applyNumberFormat="1" applyBorder="1" applyProtection="1">
      <alignment horizontal="right" vertical="top" shrinkToFit="1"/>
    </xf>
    <xf numFmtId="0" fontId="1" fillId="0" borderId="2" xfId="3" applyNumberFormat="1" applyBorder="1" applyProtection="1">
      <alignment vertical="top" wrapText="1"/>
    </xf>
    <xf numFmtId="49" fontId="1" fillId="0" borderId="2" xfId="4" applyNumberFormat="1" applyBorder="1" applyAlignment="1" applyProtection="1">
      <alignment horizontal="justify" vertical="top" shrinkToFit="1"/>
    </xf>
    <xf numFmtId="0" fontId="5" fillId="0" borderId="2" xfId="1" applyNumberFormat="1" applyFont="1" applyBorder="1" applyAlignment="1" applyProtection="1">
      <alignment vertical="top" wrapText="1"/>
    </xf>
    <xf numFmtId="0" fontId="5" fillId="0" borderId="2" xfId="3" applyNumberFormat="1" applyFont="1" applyFill="1" applyBorder="1" applyProtection="1">
      <alignment vertical="top" wrapText="1"/>
    </xf>
    <xf numFmtId="49" fontId="6" fillId="0" borderId="2" xfId="0" applyNumberFormat="1" applyFont="1" applyBorder="1" applyAlignment="1">
      <alignment horizontal="justify" vertical="top"/>
    </xf>
    <xf numFmtId="4" fontId="7" fillId="0" borderId="2" xfId="2" applyNumberFormat="1" applyFont="1" applyBorder="1" applyProtection="1">
      <alignment horizontal="right" vertical="top" shrinkToFit="1"/>
    </xf>
    <xf numFmtId="0" fontId="7" fillId="0" borderId="2" xfId="1" applyFont="1" applyBorder="1" applyAlignment="1" applyProtection="1">
      <alignment vertical="top" wrapText="1"/>
      <protection locked="0"/>
    </xf>
    <xf numFmtId="0" fontId="3" fillId="3" borderId="2" xfId="0" applyFont="1" applyFill="1" applyBorder="1" applyAlignment="1">
      <alignment horizontal="justify" vertical="top"/>
    </xf>
    <xf numFmtId="0" fontId="0" fillId="3" borderId="2" xfId="0" applyFill="1" applyBorder="1"/>
    <xf numFmtId="4" fontId="7" fillId="3" borderId="2" xfId="2" applyNumberFormat="1" applyFont="1" applyFill="1" applyBorder="1" applyProtection="1">
      <alignment horizontal="right" vertical="top" shrinkToFit="1"/>
    </xf>
    <xf numFmtId="4" fontId="7" fillId="4" borderId="2" xfId="2" applyNumberFormat="1" applyFont="1" applyFill="1" applyBorder="1" applyProtection="1">
      <alignment horizontal="right" vertical="top" shrinkToFit="1"/>
    </xf>
    <xf numFmtId="0" fontId="8" fillId="0" borderId="0" xfId="0" applyFont="1"/>
    <xf numFmtId="2" fontId="0" fillId="4" borderId="2" xfId="0" applyNumberFormat="1" applyFill="1" applyBorder="1"/>
    <xf numFmtId="0" fontId="0" fillId="4" borderId="4" xfId="0" applyFill="1" applyBorder="1"/>
    <xf numFmtId="4" fontId="1" fillId="0" borderId="0" xfId="2" applyNumberFormat="1" applyBorder="1" applyProtection="1">
      <alignment horizontal="right" vertical="top" shrinkToFit="1"/>
    </xf>
    <xf numFmtId="2" fontId="0" fillId="0" borderId="0" xfId="0" applyNumberFormat="1" applyBorder="1"/>
    <xf numFmtId="2" fontId="0" fillId="3" borderId="2" xfId="0" applyNumberFormat="1" applyFill="1" applyBorder="1"/>
    <xf numFmtId="2" fontId="0" fillId="0" borderId="2" xfId="0" applyNumberFormat="1" applyBorder="1"/>
    <xf numFmtId="4" fontId="10" fillId="5" borderId="2" xfId="6" applyNumberFormat="1" applyFont="1" applyFill="1" applyBorder="1" applyAlignment="1">
      <alignment horizontal="right"/>
    </xf>
    <xf numFmtId="4" fontId="10" fillId="5" borderId="2" xfId="6" applyNumberFormat="1" applyFont="1" applyFill="1" applyBorder="1" applyAlignment="1">
      <alignment horizontal="right"/>
    </xf>
    <xf numFmtId="4" fontId="10" fillId="5" borderId="2" xfId="6" applyNumberFormat="1" applyFont="1" applyFill="1" applyBorder="1" applyAlignment="1">
      <alignment horizontal="right"/>
    </xf>
    <xf numFmtId="4" fontId="10" fillId="5" borderId="2" xfId="6" applyNumberFormat="1" applyFont="1" applyFill="1" applyBorder="1" applyAlignment="1">
      <alignment horizontal="right"/>
    </xf>
    <xf numFmtId="4" fontId="10" fillId="5" borderId="2" xfId="6" applyNumberFormat="1" applyFont="1" applyFill="1" applyBorder="1" applyAlignment="1">
      <alignment horizontal="right"/>
    </xf>
    <xf numFmtId="4" fontId="10" fillId="5" borderId="2" xfId="6" applyNumberFormat="1" applyFont="1" applyFill="1" applyBorder="1" applyAlignment="1">
      <alignment horizontal="right"/>
    </xf>
    <xf numFmtId="4" fontId="10" fillId="5" borderId="2" xfId="6" applyNumberFormat="1" applyFont="1" applyFill="1" applyBorder="1" applyAlignment="1">
      <alignment horizontal="right"/>
    </xf>
    <xf numFmtId="4" fontId="10" fillId="5" borderId="2" xfId="6" applyNumberFormat="1" applyFont="1" applyFill="1" applyBorder="1" applyAlignment="1">
      <alignment horizontal="right"/>
    </xf>
    <xf numFmtId="14" fontId="0" fillId="0" borderId="2" xfId="0" applyNumberFormat="1" applyBorder="1" applyAlignment="1">
      <alignment horizontal="justify" vertical="top"/>
    </xf>
    <xf numFmtId="4" fontId="1" fillId="3" borderId="2" xfId="2" applyNumberFormat="1" applyFill="1" applyBorder="1" applyProtection="1">
      <alignment horizontal="right" vertical="top" shrinkToFit="1"/>
    </xf>
    <xf numFmtId="4" fontId="11" fillId="3" borderId="2" xfId="2" applyNumberFormat="1" applyFont="1" applyFill="1" applyBorder="1" applyProtection="1">
      <alignment horizontal="right" vertical="top" shrinkToFit="1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7">
    <cellStyle name="xl31" xfId="1"/>
    <cellStyle name="xl32" xfId="2"/>
    <cellStyle name="xl35" xfId="3"/>
    <cellStyle name="xl36" xfId="4"/>
    <cellStyle name="xl37" xfId="5"/>
    <cellStyle name="Обычный" xfId="0" builtinId="0"/>
    <cellStyle name="Обычный 2" xfId="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9"/>
  <sheetViews>
    <sheetView tabSelected="1" zoomScaleNormal="100" workbookViewId="0">
      <selection activeCell="AD16" sqref="AD16"/>
    </sheetView>
  </sheetViews>
  <sheetFormatPr defaultRowHeight="15" x14ac:dyDescent="0.25"/>
  <cols>
    <col min="1" max="1" width="30.85546875" customWidth="1"/>
    <col min="2" max="2" width="14.5703125" customWidth="1"/>
    <col min="3" max="3" width="11.85546875" hidden="1" customWidth="1"/>
    <col min="4" max="4" width="12.28515625" customWidth="1"/>
    <col min="5" max="5" width="0.140625" customWidth="1"/>
    <col min="6" max="14" width="11.85546875" hidden="1" customWidth="1"/>
    <col min="15" max="15" width="0.140625" hidden="1" customWidth="1"/>
    <col min="16" max="19" width="11.85546875" customWidth="1"/>
    <col min="20" max="20" width="13.42578125" customWidth="1"/>
    <col min="21" max="21" width="12.85546875" customWidth="1"/>
    <col min="22" max="22" width="17.42578125" customWidth="1"/>
    <col min="23" max="23" width="10.5703125" bestFit="1" customWidth="1"/>
    <col min="24" max="24" width="11.5703125" customWidth="1"/>
    <col min="25" max="25" width="10.7109375" customWidth="1"/>
  </cols>
  <sheetData>
    <row r="1" spans="1:26" ht="21" x14ac:dyDescent="0.35">
      <c r="A1" s="31" t="s">
        <v>70</v>
      </c>
      <c r="B1" s="31"/>
      <c r="C1" s="31"/>
    </row>
    <row r="3" spans="1:26" ht="30.75" customHeight="1" x14ac:dyDescent="0.25">
      <c r="A3" s="3" t="s">
        <v>6</v>
      </c>
      <c r="B3" s="5" t="s">
        <v>7</v>
      </c>
      <c r="C3" s="49">
        <v>2020</v>
      </c>
      <c r="D3" s="50"/>
      <c r="E3" s="49">
        <v>2021</v>
      </c>
      <c r="F3" s="51"/>
      <c r="G3" s="51"/>
      <c r="H3" s="51"/>
      <c r="I3" s="51"/>
      <c r="J3" s="51"/>
      <c r="K3" s="51"/>
      <c r="L3" s="51"/>
      <c r="M3" s="51"/>
      <c r="N3" s="51"/>
      <c r="O3" s="51"/>
      <c r="P3" s="50"/>
      <c r="Q3" s="49">
        <v>2022</v>
      </c>
      <c r="R3" s="51"/>
      <c r="S3" s="50"/>
      <c r="T3" s="27"/>
      <c r="U3" s="17"/>
    </row>
    <row r="4" spans="1:26" ht="30.75" customHeight="1" x14ac:dyDescent="0.25">
      <c r="A4" s="3"/>
      <c r="B4" s="5"/>
      <c r="C4" s="5" t="s">
        <v>33</v>
      </c>
      <c r="D4" s="5" t="s">
        <v>36</v>
      </c>
      <c r="E4" s="5" t="s">
        <v>37</v>
      </c>
      <c r="F4" s="5" t="s">
        <v>38</v>
      </c>
      <c r="G4" s="5" t="s">
        <v>39</v>
      </c>
      <c r="H4" s="5" t="s">
        <v>40</v>
      </c>
      <c r="I4" s="5" t="s">
        <v>41</v>
      </c>
      <c r="J4" s="5" t="s">
        <v>42</v>
      </c>
      <c r="K4" s="5" t="s">
        <v>43</v>
      </c>
      <c r="L4" s="5" t="s">
        <v>44</v>
      </c>
      <c r="M4" s="5" t="s">
        <v>45</v>
      </c>
      <c r="N4" s="5" t="s">
        <v>46</v>
      </c>
      <c r="O4" s="5" t="s">
        <v>47</v>
      </c>
      <c r="P4" s="5" t="s">
        <v>48</v>
      </c>
      <c r="Q4" s="5" t="s">
        <v>58</v>
      </c>
      <c r="R4" s="5" t="s">
        <v>63</v>
      </c>
      <c r="S4" s="5" t="s">
        <v>64</v>
      </c>
      <c r="T4" s="46" t="s">
        <v>65</v>
      </c>
      <c r="U4" s="5" t="s">
        <v>66</v>
      </c>
      <c r="V4" s="5" t="s">
        <v>67</v>
      </c>
      <c r="W4" s="28"/>
      <c r="X4" s="15"/>
    </row>
    <row r="5" spans="1:26" x14ac:dyDescent="0.25">
      <c r="A5" s="22" t="s">
        <v>28</v>
      </c>
      <c r="B5" s="26"/>
      <c r="C5" s="25">
        <f>C6+C7+C8+C10+C11+C12+C13+C14+C15+C17+C18+C19+C20+C21+C22+C23+C24</f>
        <v>5191763.41</v>
      </c>
      <c r="D5" s="25">
        <f>D6+D7+D8+D10+D11+D12+D13+D14+D15+D17+D18+D19+D20+D21+D22+D23</f>
        <v>7339607.8499999996</v>
      </c>
      <c r="E5" s="25">
        <f>E6+E7+E8+E10+E11+E12+E13+E14+E15+E17+E18+E19+E20+E21+E22+E23</f>
        <v>5366395.07</v>
      </c>
      <c r="F5" s="25">
        <f>F6+F7+F8+F10+F11+F12+F13+F14+F15+F17+F18+F19+F20+F21+F22+F23</f>
        <v>4322733.42</v>
      </c>
      <c r="G5" s="25">
        <f>G6+G7+G8+G10+G11+G12+G13+G14+G15+G17+G18+G19+G20+G21+G22+G23+G16</f>
        <v>4865175.54</v>
      </c>
      <c r="H5" s="25">
        <f>H6+H7+H8+H10+H11+H12+H13+H14+H15+H17+H18+H19+H20+H21+H22+H23+H16</f>
        <v>4431502.92</v>
      </c>
      <c r="I5" s="25">
        <f>I6+I7+I8+I10+I11+I12+I13+I14+I15+I17+I18+I19+I20+I21+I22+I23+I16</f>
        <v>4158872.3499999996</v>
      </c>
      <c r="J5" s="25">
        <f>J6+J7+J8+J10+J11+J12+J13+J14+J15+J17+J18+J19+J20+J21+J22+J23+J16</f>
        <v>3853245.34</v>
      </c>
      <c r="K5" s="25">
        <f>K6+K7+K8+K10+K11+K12+K13+K14+K15+K17+K18+K19+K20+K21+K22+K23+K16</f>
        <v>3523007.1399999997</v>
      </c>
      <c r="L5" s="25">
        <f>L6+L7+L8+L10+L11+L12+L13+L14+L15+L17+L18+L19+L20+L21+L22+L23+L16+L24</f>
        <v>7057777.6199999992</v>
      </c>
      <c r="M5" s="25">
        <f>M6+M7+M8+M10+M11+M12+M13+M14+M15+M17+M18+M19+M20+M21+M22+M23+M16+M24</f>
        <v>6675254.54</v>
      </c>
      <c r="N5" s="25">
        <f>N6+N7+N8+N10+N11+N12+N13+N14+N15+N17+N18+N19+N20+N21+N22+N23+N16+N24</f>
        <v>2829474.45</v>
      </c>
      <c r="O5" s="25">
        <f>O6+O7+O8+O10+O11+O12+O13+O14+O15+O17+O18+O19+O20+O21+O22+O23+O16+O24</f>
        <v>3021629.6199999996</v>
      </c>
      <c r="P5" s="25">
        <f>P6+P7+P8+P10+P11+P12+P13+P14+P15+P17+P18+P19+P20+P21+P22+P23+P16+P24</f>
        <v>3966236.91</v>
      </c>
      <c r="Q5" s="25">
        <v>4435038.74</v>
      </c>
      <c r="R5" s="25">
        <v>4308579.72</v>
      </c>
      <c r="S5" s="19">
        <v>4354765.25</v>
      </c>
      <c r="T5" s="25">
        <v>3204094.7</v>
      </c>
      <c r="U5" s="25">
        <v>3742628.76</v>
      </c>
      <c r="V5" s="25">
        <v>4012321.66</v>
      </c>
      <c r="W5" s="29"/>
      <c r="X5" s="30"/>
      <c r="Y5" s="16"/>
      <c r="Z5" s="16"/>
    </row>
    <row r="6" spans="1:26" ht="16.5" customHeight="1" x14ac:dyDescent="0.25">
      <c r="A6" s="20" t="s">
        <v>8</v>
      </c>
      <c r="B6" s="21" t="s">
        <v>17</v>
      </c>
      <c r="C6" s="4">
        <v>457158.27</v>
      </c>
      <c r="D6" s="4">
        <v>287853</v>
      </c>
      <c r="E6" s="4">
        <v>328843.96999999997</v>
      </c>
      <c r="F6" s="4">
        <v>447557.06</v>
      </c>
      <c r="G6" s="4">
        <v>528472.06000000006</v>
      </c>
      <c r="H6" s="4">
        <v>419898.97</v>
      </c>
      <c r="I6" s="4">
        <v>332526.06</v>
      </c>
      <c r="J6" s="4">
        <v>335853.97</v>
      </c>
      <c r="K6" s="4">
        <v>399865.78</v>
      </c>
      <c r="L6" s="4">
        <v>372862.51</v>
      </c>
      <c r="M6" s="4">
        <v>308613.71999999997</v>
      </c>
      <c r="N6" s="4">
        <v>296437.75</v>
      </c>
      <c r="O6" s="4">
        <v>457060.01</v>
      </c>
      <c r="P6" s="4">
        <v>293533.40999999997</v>
      </c>
      <c r="Q6" s="4">
        <v>369648.11</v>
      </c>
      <c r="R6" s="4">
        <v>467903.88</v>
      </c>
      <c r="S6" s="47">
        <v>358768.01</v>
      </c>
      <c r="T6" s="4">
        <v>282385.01</v>
      </c>
      <c r="U6" s="39">
        <v>407527.01</v>
      </c>
      <c r="V6" s="4">
        <v>290051.02</v>
      </c>
      <c r="W6" s="36"/>
      <c r="X6" s="32"/>
      <c r="Y6" s="16"/>
    </row>
    <row r="7" spans="1:26" ht="29.25" customHeight="1" x14ac:dyDescent="0.25">
      <c r="A7" s="2" t="s">
        <v>9</v>
      </c>
      <c r="B7" s="6" t="s">
        <v>18</v>
      </c>
      <c r="C7" s="19">
        <v>234</v>
      </c>
      <c r="D7" s="4">
        <v>0</v>
      </c>
      <c r="E7" s="19">
        <v>20800</v>
      </c>
      <c r="F7" s="19"/>
      <c r="G7" s="19"/>
      <c r="H7" s="19"/>
      <c r="I7" s="19"/>
      <c r="J7" s="19"/>
      <c r="K7" s="19">
        <v>97500</v>
      </c>
      <c r="L7" s="19">
        <v>102816.17</v>
      </c>
      <c r="M7" s="19">
        <v>5316.17</v>
      </c>
      <c r="N7" s="19">
        <v>5316.17</v>
      </c>
      <c r="O7" s="19">
        <v>5316.17</v>
      </c>
      <c r="P7" s="19">
        <v>5316.17</v>
      </c>
      <c r="Q7" s="19"/>
      <c r="R7" s="19"/>
      <c r="S7" s="47"/>
      <c r="T7" s="19"/>
      <c r="U7" s="19"/>
      <c r="V7" s="19"/>
      <c r="W7" s="36"/>
      <c r="X7" s="32"/>
      <c r="Y7" s="16"/>
    </row>
    <row r="8" spans="1:26" ht="30" customHeight="1" x14ac:dyDescent="0.25">
      <c r="A8" s="1" t="s">
        <v>10</v>
      </c>
      <c r="B8" s="7" t="s">
        <v>19</v>
      </c>
      <c r="C8" s="4">
        <v>80388.92</v>
      </c>
      <c r="D8" s="4">
        <v>74945</v>
      </c>
      <c r="E8" s="4">
        <v>75069.240000000005</v>
      </c>
      <c r="F8" s="4">
        <v>38041</v>
      </c>
      <c r="G8" s="4">
        <v>36909.550000000003</v>
      </c>
      <c r="H8" s="4">
        <v>36519.550000000003</v>
      </c>
      <c r="I8" s="4">
        <v>30648.55</v>
      </c>
      <c r="J8" s="4">
        <v>24009.55</v>
      </c>
      <c r="K8" s="4">
        <v>47291.55</v>
      </c>
      <c r="L8" s="4">
        <v>46483.519999999997</v>
      </c>
      <c r="M8" s="4">
        <v>43484</v>
      </c>
      <c r="N8" s="4">
        <v>54532</v>
      </c>
      <c r="O8" s="4">
        <v>283871.8</v>
      </c>
      <c r="P8" s="4">
        <v>267678.96999999997</v>
      </c>
      <c r="Q8" s="4">
        <v>434016.27</v>
      </c>
      <c r="R8" s="4">
        <v>229933.29</v>
      </c>
      <c r="S8" s="47">
        <v>309959.5</v>
      </c>
      <c r="T8" s="4">
        <v>309247.5</v>
      </c>
      <c r="U8" s="40">
        <v>134047.5</v>
      </c>
      <c r="V8" s="4">
        <v>112103.78</v>
      </c>
      <c r="W8" s="36"/>
      <c r="X8" s="32"/>
      <c r="Y8" s="16"/>
    </row>
    <row r="9" spans="1:26" ht="30" customHeight="1" x14ac:dyDescent="0.25">
      <c r="A9" s="1" t="s">
        <v>68</v>
      </c>
      <c r="B9" s="7" t="s">
        <v>69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7"/>
      <c r="T9" s="4"/>
      <c r="U9" s="45">
        <v>1</v>
      </c>
      <c r="V9" s="4">
        <v>1</v>
      </c>
      <c r="W9" s="36"/>
      <c r="X9" s="32"/>
      <c r="Y9" s="16"/>
    </row>
    <row r="10" spans="1:26" ht="43.5" customHeight="1" x14ac:dyDescent="0.25">
      <c r="A10" s="8" t="s">
        <v>30</v>
      </c>
      <c r="B10" s="7" t="s">
        <v>20</v>
      </c>
      <c r="C10" s="4">
        <v>0</v>
      </c>
      <c r="D10" s="4">
        <v>2819717.75</v>
      </c>
      <c r="E10" s="4">
        <v>78247</v>
      </c>
      <c r="F10" s="4">
        <v>70970.48</v>
      </c>
      <c r="G10" s="4">
        <v>307758.68</v>
      </c>
      <c r="H10" s="4">
        <v>586715.99</v>
      </c>
      <c r="I10" s="4">
        <v>532663.09</v>
      </c>
      <c r="J10" s="4">
        <v>441115.41</v>
      </c>
      <c r="K10" s="4">
        <v>15488.32</v>
      </c>
      <c r="L10" s="4">
        <v>3674241.48</v>
      </c>
      <c r="M10" s="4">
        <v>3685521.48</v>
      </c>
      <c r="N10" s="4">
        <v>20943</v>
      </c>
      <c r="O10" s="4">
        <v>9663</v>
      </c>
      <c r="P10" s="4">
        <v>32933</v>
      </c>
      <c r="Q10" s="4">
        <v>90175.4</v>
      </c>
      <c r="R10" s="4">
        <v>22231.38</v>
      </c>
      <c r="S10" s="47">
        <v>624834.86</v>
      </c>
      <c r="T10" s="4">
        <v>71811</v>
      </c>
      <c r="U10" s="41">
        <v>952776</v>
      </c>
      <c r="V10" s="4">
        <v>897497.53</v>
      </c>
      <c r="W10" s="36"/>
      <c r="X10" s="32"/>
      <c r="Y10" s="16"/>
    </row>
    <row r="11" spans="1:26" ht="44.25" customHeight="1" x14ac:dyDescent="0.25">
      <c r="A11" s="1" t="s">
        <v>32</v>
      </c>
      <c r="B11" s="7" t="s">
        <v>31</v>
      </c>
      <c r="C11" s="4">
        <v>0</v>
      </c>
      <c r="D11" s="4">
        <v>32791</v>
      </c>
      <c r="E11" s="4">
        <v>75925</v>
      </c>
      <c r="F11" s="4">
        <v>8711</v>
      </c>
      <c r="G11" s="4">
        <v>81244</v>
      </c>
      <c r="H11" s="4">
        <v>864</v>
      </c>
      <c r="I11" s="4">
        <v>73933.759999999995</v>
      </c>
      <c r="J11" s="4">
        <v>64088.33</v>
      </c>
      <c r="K11" s="4">
        <v>2388.7600000000002</v>
      </c>
      <c r="L11" s="4">
        <v>2676.76</v>
      </c>
      <c r="M11" s="4">
        <v>2964.76</v>
      </c>
      <c r="N11" s="4">
        <v>2964.76</v>
      </c>
      <c r="O11" s="4">
        <v>28543.25</v>
      </c>
      <c r="P11" s="4">
        <v>2601</v>
      </c>
      <c r="Q11" s="4">
        <v>2601</v>
      </c>
      <c r="R11" s="4" t="s">
        <v>71</v>
      </c>
      <c r="S11" s="47">
        <v>192220</v>
      </c>
      <c r="T11" s="4">
        <v>6616</v>
      </c>
      <c r="U11" s="4"/>
      <c r="V11" s="4">
        <v>482340</v>
      </c>
      <c r="W11" s="36"/>
      <c r="X11" s="32"/>
      <c r="Y11" s="16"/>
    </row>
    <row r="12" spans="1:26" ht="42" customHeight="1" x14ac:dyDescent="0.25">
      <c r="A12" s="1" t="s">
        <v>53</v>
      </c>
      <c r="B12" s="7" t="s">
        <v>21</v>
      </c>
      <c r="C12" s="4">
        <v>2222</v>
      </c>
      <c r="D12" s="4">
        <v>0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7"/>
      <c r="T12" s="4"/>
      <c r="U12" s="4"/>
      <c r="V12" s="4"/>
      <c r="W12" s="37"/>
      <c r="X12" s="32"/>
      <c r="Y12" s="16"/>
    </row>
    <row r="13" spans="1:26" ht="21.75" customHeight="1" x14ac:dyDescent="0.25">
      <c r="A13" s="1" t="s">
        <v>11</v>
      </c>
      <c r="B13" s="7" t="s">
        <v>22</v>
      </c>
      <c r="C13" s="4">
        <v>184128.32</v>
      </c>
      <c r="D13" s="4">
        <v>40376.81</v>
      </c>
      <c r="E13" s="4">
        <v>255172.15</v>
      </c>
      <c r="F13" s="4">
        <v>171712.32</v>
      </c>
      <c r="G13" s="4">
        <v>112223.32</v>
      </c>
      <c r="H13" s="4">
        <v>50281.4</v>
      </c>
      <c r="I13" s="4">
        <v>27922.32</v>
      </c>
      <c r="J13" s="4">
        <v>28184.32</v>
      </c>
      <c r="K13" s="4">
        <v>41879.32</v>
      </c>
      <c r="L13" s="4">
        <v>18210.82</v>
      </c>
      <c r="M13" s="4">
        <v>57141.61</v>
      </c>
      <c r="N13" s="4">
        <v>53826.61</v>
      </c>
      <c r="O13" s="4">
        <v>10573.94</v>
      </c>
      <c r="P13" s="4">
        <v>4193.6499999999996</v>
      </c>
      <c r="Q13" s="4">
        <v>4193</v>
      </c>
      <c r="R13" s="4">
        <v>5163.8100000000004</v>
      </c>
      <c r="S13" s="47">
        <v>5163.8100000000004</v>
      </c>
      <c r="T13" s="4">
        <v>5162.7700000000004</v>
      </c>
      <c r="U13" s="42">
        <v>5162.7700000000004</v>
      </c>
      <c r="V13" s="4">
        <v>4224.51</v>
      </c>
      <c r="W13" s="37"/>
      <c r="X13" s="32"/>
      <c r="Y13" s="16"/>
    </row>
    <row r="14" spans="1:26" ht="21" customHeight="1" x14ac:dyDescent="0.25">
      <c r="A14" s="1" t="s">
        <v>55</v>
      </c>
      <c r="B14" s="7" t="s">
        <v>59</v>
      </c>
      <c r="C14" s="4">
        <v>0</v>
      </c>
      <c r="D14" s="4">
        <v>0</v>
      </c>
      <c r="E14" s="4"/>
      <c r="F14" s="4">
        <v>1522</v>
      </c>
      <c r="G14" s="4"/>
      <c r="H14" s="4">
        <v>48882</v>
      </c>
      <c r="I14" s="4">
        <v>37301.19</v>
      </c>
      <c r="J14" s="4">
        <v>25204</v>
      </c>
      <c r="K14" s="4">
        <v>133736</v>
      </c>
      <c r="L14" s="4">
        <v>114122</v>
      </c>
      <c r="M14" s="4">
        <v>48662</v>
      </c>
      <c r="N14" s="4">
        <v>26561</v>
      </c>
      <c r="O14" s="4">
        <v>22266</v>
      </c>
      <c r="P14" s="4">
        <v>14877</v>
      </c>
      <c r="Q14" s="4">
        <v>108366.94</v>
      </c>
      <c r="R14" s="4">
        <v>21738.44</v>
      </c>
      <c r="S14" s="47">
        <v>37248</v>
      </c>
      <c r="T14" s="4">
        <v>26426</v>
      </c>
      <c r="U14" s="43">
        <v>15305</v>
      </c>
      <c r="V14" s="4">
        <v>50317.94</v>
      </c>
      <c r="W14" s="37"/>
      <c r="X14" s="32"/>
      <c r="Y14" s="16"/>
    </row>
    <row r="15" spans="1:26" ht="25.5" x14ac:dyDescent="0.25">
      <c r="A15" s="1" t="s">
        <v>5</v>
      </c>
      <c r="B15" s="7" t="s">
        <v>60</v>
      </c>
      <c r="C15" s="4">
        <v>448775.11</v>
      </c>
      <c r="D15" s="4">
        <v>369933.72</v>
      </c>
      <c r="E15" s="4">
        <f>392260.2+40</f>
        <v>392300.2</v>
      </c>
      <c r="F15" s="4">
        <v>348922.91</v>
      </c>
      <c r="G15" s="4">
        <v>320408.02</v>
      </c>
      <c r="H15" s="4">
        <v>313518.84999999998</v>
      </c>
      <c r="I15" s="4">
        <v>292844.09000000003</v>
      </c>
      <c r="J15" s="4">
        <v>288515.59000000003</v>
      </c>
      <c r="K15" s="4">
        <v>281850.65000000002</v>
      </c>
      <c r="L15" s="4">
        <v>269194.25</v>
      </c>
      <c r="M15" s="4">
        <v>267014.09999999998</v>
      </c>
      <c r="N15" s="4">
        <v>258405.26</v>
      </c>
      <c r="O15" s="4">
        <v>246123.82</v>
      </c>
      <c r="P15" s="4"/>
      <c r="Q15" s="4">
        <v>345098.41</v>
      </c>
      <c r="R15" s="4">
        <v>333520.69</v>
      </c>
      <c r="S15" s="47">
        <v>298106.71000000002</v>
      </c>
      <c r="T15" s="4">
        <v>279720.11</v>
      </c>
      <c r="U15" s="38">
        <v>237141.25</v>
      </c>
      <c r="V15" s="4">
        <v>228266.91</v>
      </c>
      <c r="W15" s="37"/>
      <c r="X15" s="32"/>
      <c r="Y15" s="16"/>
    </row>
    <row r="16" spans="1:26" ht="25.5" x14ac:dyDescent="0.25">
      <c r="A16" s="1" t="s">
        <v>50</v>
      </c>
      <c r="B16" s="7" t="s">
        <v>51</v>
      </c>
      <c r="C16" s="4"/>
      <c r="D16" s="4"/>
      <c r="E16" s="4"/>
      <c r="F16" s="4"/>
      <c r="G16" s="4">
        <v>104875</v>
      </c>
      <c r="H16" s="4">
        <v>131078</v>
      </c>
      <c r="I16" s="4">
        <v>10663</v>
      </c>
      <c r="J16" s="4"/>
      <c r="K16" s="4"/>
      <c r="L16" s="4"/>
      <c r="M16" s="4">
        <v>9625.73</v>
      </c>
      <c r="N16" s="4"/>
      <c r="O16" s="4"/>
      <c r="P16" s="4"/>
      <c r="Q16" s="4"/>
      <c r="R16" s="4">
        <v>347488</v>
      </c>
      <c r="S16" s="47"/>
      <c r="T16" s="4"/>
      <c r="U16" s="4"/>
      <c r="V16" s="4"/>
      <c r="W16" s="37"/>
      <c r="X16" s="32"/>
      <c r="Y16" s="16"/>
    </row>
    <row r="17" spans="1:25" ht="27" customHeight="1" x14ac:dyDescent="0.25">
      <c r="A17" s="1" t="s">
        <v>0</v>
      </c>
      <c r="B17" s="7" t="s">
        <v>61</v>
      </c>
      <c r="C17" s="4">
        <v>534074</v>
      </c>
      <c r="D17" s="4">
        <v>534074</v>
      </c>
      <c r="E17" s="4">
        <v>534074</v>
      </c>
      <c r="F17" s="4">
        <v>534074</v>
      </c>
      <c r="G17" s="4">
        <v>534074</v>
      </c>
      <c r="H17" s="4">
        <v>534074</v>
      </c>
      <c r="I17" s="4">
        <v>604042.18000000005</v>
      </c>
      <c r="J17" s="4">
        <v>618600</v>
      </c>
      <c r="K17" s="4">
        <v>618600</v>
      </c>
      <c r="L17" s="4">
        <v>616973</v>
      </c>
      <c r="M17" s="4">
        <v>626153</v>
      </c>
      <c r="N17" s="4">
        <v>626153</v>
      </c>
      <c r="O17" s="4">
        <v>552121</v>
      </c>
      <c r="P17" s="4">
        <v>544114</v>
      </c>
      <c r="Q17" s="4">
        <v>543118</v>
      </c>
      <c r="R17" s="4">
        <v>543118</v>
      </c>
      <c r="S17" s="47">
        <v>543118</v>
      </c>
      <c r="T17" s="4">
        <v>543118</v>
      </c>
      <c r="U17" s="4">
        <v>571977</v>
      </c>
      <c r="V17" s="4">
        <v>571977</v>
      </c>
      <c r="W17" s="37"/>
      <c r="X17" s="32"/>
      <c r="Y17" s="16"/>
    </row>
    <row r="18" spans="1:25" ht="33" customHeight="1" x14ac:dyDescent="0.25">
      <c r="A18" s="1" t="s">
        <v>1</v>
      </c>
      <c r="B18" s="7" t="s">
        <v>62</v>
      </c>
      <c r="C18" s="4">
        <v>2920528.86</v>
      </c>
      <c r="D18" s="4">
        <v>2526763.4</v>
      </c>
      <c r="E18" s="4">
        <f>2884279.1+637</f>
        <v>2884916.1</v>
      </c>
      <c r="F18" s="4">
        <v>2051321.46</v>
      </c>
      <c r="G18" s="4">
        <v>1883507.21</v>
      </c>
      <c r="H18" s="4">
        <v>1747946.22</v>
      </c>
      <c r="I18" s="4">
        <v>1612111.39</v>
      </c>
      <c r="J18" s="4">
        <v>1446420.91</v>
      </c>
      <c r="K18" s="4">
        <v>1313899.8999999999</v>
      </c>
      <c r="L18" s="4">
        <v>1327916.51</v>
      </c>
      <c r="M18" s="4">
        <v>1138462.6399999999</v>
      </c>
      <c r="N18" s="4">
        <v>1019783.56</v>
      </c>
      <c r="O18" s="4">
        <v>956989.52</v>
      </c>
      <c r="P18" s="4">
        <v>2196772.04</v>
      </c>
      <c r="Q18" s="4">
        <v>1964661.42</v>
      </c>
      <c r="R18" s="4">
        <v>1778633.37</v>
      </c>
      <c r="S18" s="47">
        <v>1459539.54</v>
      </c>
      <c r="T18" s="4">
        <v>1165684.1200000001</v>
      </c>
      <c r="U18" s="4">
        <v>980100.22</v>
      </c>
      <c r="V18" s="4">
        <v>950210.97</v>
      </c>
      <c r="W18" s="37"/>
      <c r="X18" s="32"/>
      <c r="Y18" s="16"/>
    </row>
    <row r="19" spans="1:25" ht="30" customHeight="1" x14ac:dyDescent="0.25">
      <c r="A19" s="1" t="s">
        <v>2</v>
      </c>
      <c r="B19" s="7" t="s">
        <v>56</v>
      </c>
      <c r="C19" s="4">
        <v>97555.73</v>
      </c>
      <c r="D19" s="4">
        <v>98176.73</v>
      </c>
      <c r="E19" s="4">
        <v>98021.48</v>
      </c>
      <c r="F19" s="4">
        <v>107021.73</v>
      </c>
      <c r="G19" s="4">
        <v>107021.73</v>
      </c>
      <c r="H19" s="4">
        <v>107021.73</v>
      </c>
      <c r="I19" s="4">
        <v>166906.73000000001</v>
      </c>
      <c r="J19" s="4">
        <v>154132.73000000001</v>
      </c>
      <c r="K19" s="4">
        <v>153633.73000000001</v>
      </c>
      <c r="L19" s="4">
        <v>114599.73</v>
      </c>
      <c r="M19" s="4">
        <v>97555.73</v>
      </c>
      <c r="N19" s="4">
        <v>97555.73</v>
      </c>
      <c r="O19" s="4">
        <v>97555.73</v>
      </c>
      <c r="P19" s="4">
        <v>97555.73</v>
      </c>
      <c r="Q19" s="4">
        <v>97555.73</v>
      </c>
      <c r="R19" s="4">
        <v>97555.73</v>
      </c>
      <c r="S19" s="47">
        <v>97555.73</v>
      </c>
      <c r="T19" s="4">
        <v>108485.73</v>
      </c>
      <c r="U19" s="44">
        <v>97555.73</v>
      </c>
      <c r="V19" s="4">
        <v>97555.73</v>
      </c>
      <c r="W19" s="37"/>
      <c r="X19" s="32"/>
      <c r="Y19" s="16"/>
    </row>
    <row r="20" spans="1:25" ht="30.75" customHeight="1" x14ac:dyDescent="0.25">
      <c r="A20" s="1" t="s">
        <v>3</v>
      </c>
      <c r="B20" s="7" t="s">
        <v>57</v>
      </c>
      <c r="C20" s="4">
        <v>465730.35</v>
      </c>
      <c r="D20" s="4">
        <v>554923.43999999994</v>
      </c>
      <c r="E20" s="4">
        <f>622741.79+231.14</f>
        <v>622972.93000000005</v>
      </c>
      <c r="F20" s="4">
        <v>542826.46</v>
      </c>
      <c r="G20" s="4">
        <v>474305.97</v>
      </c>
      <c r="H20" s="4">
        <v>451599.21</v>
      </c>
      <c r="I20" s="4">
        <v>435406.99</v>
      </c>
      <c r="J20" s="4">
        <v>425270.53</v>
      </c>
      <c r="K20" s="4">
        <v>413305.13</v>
      </c>
      <c r="L20" s="4">
        <v>392777.06</v>
      </c>
      <c r="M20" s="4">
        <v>379835.79</v>
      </c>
      <c r="N20" s="4">
        <v>360307.8</v>
      </c>
      <c r="O20" s="4">
        <v>348425.57</v>
      </c>
      <c r="P20" s="4">
        <v>499974.13</v>
      </c>
      <c r="Q20" s="4">
        <v>470484</v>
      </c>
      <c r="R20" s="4">
        <v>453572.32</v>
      </c>
      <c r="S20" s="47">
        <v>419847.28</v>
      </c>
      <c r="T20" s="4">
        <v>396933.65</v>
      </c>
      <c r="U20" s="45">
        <v>321819.46999999997</v>
      </c>
      <c r="V20" s="4">
        <v>308258.46000000002</v>
      </c>
      <c r="W20" s="37"/>
      <c r="X20" s="32"/>
      <c r="Y20" s="16"/>
    </row>
    <row r="21" spans="1:25" ht="21" customHeight="1" x14ac:dyDescent="0.25">
      <c r="A21" s="9" t="s">
        <v>4</v>
      </c>
      <c r="B21" s="10" t="s">
        <v>23</v>
      </c>
      <c r="C21" s="11">
        <v>967.85</v>
      </c>
      <c r="D21" s="4">
        <v>0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7"/>
      <c r="T21" s="4"/>
      <c r="U21" s="4"/>
      <c r="V21" s="4"/>
      <c r="W21" s="37"/>
      <c r="X21" s="32"/>
      <c r="Y21" s="16"/>
    </row>
    <row r="22" spans="1:25" ht="29.25" customHeight="1" x14ac:dyDescent="0.25">
      <c r="A22" s="12" t="s">
        <v>12</v>
      </c>
      <c r="B22" s="13" t="s">
        <v>25</v>
      </c>
      <c r="C22" s="4">
        <v>0</v>
      </c>
      <c r="D22" s="4">
        <v>0</v>
      </c>
      <c r="E22" s="4"/>
      <c r="F22" s="4"/>
      <c r="G22" s="4">
        <v>374323</v>
      </c>
      <c r="H22" s="4">
        <v>1784</v>
      </c>
      <c r="I22" s="4">
        <v>1784</v>
      </c>
      <c r="J22" s="4">
        <v>1784</v>
      </c>
      <c r="K22" s="4">
        <v>3568</v>
      </c>
      <c r="L22" s="4">
        <v>1784</v>
      </c>
      <c r="M22" s="4">
        <v>1784</v>
      </c>
      <c r="N22" s="4">
        <v>3568</v>
      </c>
      <c r="O22" s="4"/>
      <c r="P22" s="4">
        <v>3568</v>
      </c>
      <c r="Q22" s="4"/>
      <c r="R22" s="4"/>
      <c r="S22" s="47">
        <v>4608</v>
      </c>
      <c r="T22" s="4">
        <v>5385</v>
      </c>
      <c r="U22" s="4">
        <v>16096</v>
      </c>
      <c r="V22" s="4">
        <v>16097</v>
      </c>
      <c r="W22" s="37"/>
      <c r="X22" s="32"/>
      <c r="Y22" s="16"/>
    </row>
    <row r="23" spans="1:25" x14ac:dyDescent="0.25">
      <c r="A23" s="12" t="s">
        <v>34</v>
      </c>
      <c r="B23" s="13" t="s">
        <v>35</v>
      </c>
      <c r="C23" s="4">
        <v>0</v>
      </c>
      <c r="D23" s="4">
        <v>53</v>
      </c>
      <c r="E23" s="4">
        <v>53</v>
      </c>
      <c r="F23" s="4">
        <v>53</v>
      </c>
      <c r="G23" s="4">
        <v>53</v>
      </c>
      <c r="H23" s="4">
        <v>1319</v>
      </c>
      <c r="I23" s="4">
        <v>119</v>
      </c>
      <c r="J23" s="4">
        <v>66</v>
      </c>
      <c r="K23" s="4"/>
      <c r="L23" s="4"/>
      <c r="M23" s="4"/>
      <c r="N23" s="4"/>
      <c r="O23" s="4"/>
      <c r="P23" s="4"/>
      <c r="Q23" s="4">
        <v>2000</v>
      </c>
      <c r="R23" s="4">
        <v>2000</v>
      </c>
      <c r="S23" s="48">
        <v>676</v>
      </c>
      <c r="T23" s="4"/>
      <c r="U23" s="4"/>
      <c r="V23" s="4">
        <v>300</v>
      </c>
      <c r="W23" s="37"/>
      <c r="X23" s="32"/>
      <c r="Y23" s="16"/>
    </row>
    <row r="24" spans="1:25" x14ac:dyDescent="0.25">
      <c r="A24" s="12" t="s">
        <v>54</v>
      </c>
      <c r="B24" s="13" t="s">
        <v>52</v>
      </c>
      <c r="C24" s="4"/>
      <c r="D24" s="4"/>
      <c r="E24" s="4"/>
      <c r="F24" s="4"/>
      <c r="G24" s="4"/>
      <c r="H24" s="4"/>
      <c r="I24" s="4"/>
      <c r="J24" s="4"/>
      <c r="K24" s="4"/>
      <c r="L24" s="4">
        <v>3119.81</v>
      </c>
      <c r="M24" s="4">
        <v>3119.81</v>
      </c>
      <c r="N24" s="4">
        <v>3119.81</v>
      </c>
      <c r="O24" s="4">
        <v>3119.81</v>
      </c>
      <c r="P24" s="4">
        <v>3119.81</v>
      </c>
      <c r="Q24" s="4">
        <v>3119.81</v>
      </c>
      <c r="R24" s="4">
        <v>3119.81</v>
      </c>
      <c r="S24" s="28">
        <v>3119.81</v>
      </c>
      <c r="T24" s="4">
        <v>3119.81</v>
      </c>
      <c r="U24" s="4">
        <v>3119.81</v>
      </c>
      <c r="V24" s="4">
        <v>3119.81</v>
      </c>
      <c r="W24" s="37"/>
      <c r="X24" s="32"/>
      <c r="Y24" s="16"/>
    </row>
    <row r="25" spans="1:25" hidden="1" x14ac:dyDescent="0.25">
      <c r="A25" s="23" t="s">
        <v>29</v>
      </c>
      <c r="B25" s="24"/>
      <c r="C25" s="25">
        <f>C26+C27+C28+C29</f>
        <v>291636.92000000004</v>
      </c>
      <c r="D25" s="25">
        <f t="shared" ref="D25:P25" si="0">D26+D27+D28+D29</f>
        <v>240895.38</v>
      </c>
      <c r="E25" s="25">
        <f t="shared" si="0"/>
        <v>0</v>
      </c>
      <c r="F25" s="25">
        <f t="shared" si="0"/>
        <v>0</v>
      </c>
      <c r="G25" s="25">
        <f t="shared" si="0"/>
        <v>1052722.98</v>
      </c>
      <c r="H25" s="25">
        <f t="shared" si="0"/>
        <v>0</v>
      </c>
      <c r="I25" s="25">
        <f t="shared" si="0"/>
        <v>0</v>
      </c>
      <c r="J25" s="25">
        <f t="shared" si="0"/>
        <v>429144.02</v>
      </c>
      <c r="K25" s="25">
        <f t="shared" si="0"/>
        <v>0</v>
      </c>
      <c r="L25" s="25">
        <f t="shared" si="0"/>
        <v>0</v>
      </c>
      <c r="M25" s="25">
        <f t="shared" si="0"/>
        <v>105649.09</v>
      </c>
      <c r="N25" s="25">
        <f t="shared" si="0"/>
        <v>0</v>
      </c>
      <c r="O25" s="25">
        <f t="shared" si="0"/>
        <v>0</v>
      </c>
      <c r="P25" s="25">
        <f t="shared" si="0"/>
        <v>0</v>
      </c>
      <c r="Q25" s="25"/>
      <c r="R25" s="25"/>
      <c r="S25" s="28"/>
      <c r="T25" s="25"/>
      <c r="U25" s="25"/>
      <c r="V25" s="25"/>
      <c r="W25" s="25"/>
      <c r="X25" s="25"/>
      <c r="Y25" s="34"/>
    </row>
    <row r="26" spans="1:25" hidden="1" x14ac:dyDescent="0.25">
      <c r="A26" s="18" t="s">
        <v>13</v>
      </c>
      <c r="B26" s="14" t="s">
        <v>24</v>
      </c>
      <c r="C26" s="3">
        <v>187524.38</v>
      </c>
      <c r="D26" s="3">
        <v>169224.36</v>
      </c>
      <c r="E26" s="3"/>
      <c r="F26" s="3"/>
      <c r="G26" s="3">
        <v>140200</v>
      </c>
      <c r="H26" s="3"/>
      <c r="I26" s="3"/>
      <c r="J26" s="3">
        <v>140200</v>
      </c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3"/>
      <c r="Y26" s="35"/>
    </row>
    <row r="27" spans="1:25" ht="27" hidden="1" customHeight="1" x14ac:dyDescent="0.25">
      <c r="A27" s="12" t="s">
        <v>15</v>
      </c>
      <c r="B27" s="14" t="s">
        <v>26</v>
      </c>
      <c r="C27" s="3">
        <v>42098.58</v>
      </c>
      <c r="D27" s="3">
        <v>27015.27</v>
      </c>
      <c r="E27" s="3"/>
      <c r="F27" s="3"/>
      <c r="G27" s="3">
        <v>7400</v>
      </c>
      <c r="H27" s="3"/>
      <c r="I27" s="3"/>
      <c r="J27" s="3">
        <v>7400</v>
      </c>
      <c r="K27" s="3"/>
      <c r="L27" s="3"/>
      <c r="M27" s="3"/>
      <c r="N27" s="3"/>
      <c r="O27" s="3"/>
      <c r="P27" s="3"/>
      <c r="Q27" s="3"/>
      <c r="R27" s="3"/>
      <c r="T27" s="3"/>
      <c r="U27" s="3"/>
      <c r="V27" s="3"/>
      <c r="W27" s="3"/>
      <c r="X27" s="33"/>
      <c r="Y27" s="16"/>
    </row>
    <row r="28" spans="1:25" hidden="1" x14ac:dyDescent="0.25">
      <c r="A28" s="12" t="s">
        <v>14</v>
      </c>
      <c r="B28" s="14" t="s">
        <v>27</v>
      </c>
      <c r="C28" s="3">
        <v>36273.07</v>
      </c>
      <c r="D28" s="3">
        <v>18914.86</v>
      </c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T28" s="3"/>
      <c r="U28" s="3"/>
      <c r="V28" s="3"/>
      <c r="W28" s="3"/>
      <c r="X28" s="33">
        <f t="shared" ref="X28" si="1">J28</f>
        <v>0</v>
      </c>
      <c r="Y28" s="16"/>
    </row>
    <row r="29" spans="1:25" hidden="1" x14ac:dyDescent="0.25">
      <c r="A29" s="12" t="s">
        <v>16</v>
      </c>
      <c r="B29" s="14" t="s">
        <v>49</v>
      </c>
      <c r="C29" s="3">
        <v>25740.89</v>
      </c>
      <c r="D29" s="3">
        <v>25740.89</v>
      </c>
      <c r="E29" s="3"/>
      <c r="F29" s="3"/>
      <c r="G29" s="3">
        <v>905122.98</v>
      </c>
      <c r="H29" s="3"/>
      <c r="I29" s="3"/>
      <c r="J29" s="3">
        <v>281544.02</v>
      </c>
      <c r="K29" s="3"/>
      <c r="L29" s="3"/>
      <c r="M29" s="3">
        <v>105649.09</v>
      </c>
      <c r="N29" s="3"/>
      <c r="O29" s="3"/>
      <c r="P29" s="3"/>
      <c r="Q29" s="3"/>
      <c r="R29" s="3"/>
      <c r="T29" s="3"/>
      <c r="U29" s="3"/>
      <c r="V29" s="3"/>
      <c r="W29" s="3"/>
      <c r="X29" s="33"/>
      <c r="Y29" s="16"/>
    </row>
  </sheetData>
  <mergeCells count="3">
    <mergeCell ref="C3:D3"/>
    <mergeCell ref="E3:P3"/>
    <mergeCell ref="Q3:S3"/>
  </mergeCells>
  <pageMargins left="0.7" right="0.7" top="0.75" bottom="0.75" header="0.3" footer="0.3"/>
  <pageSetup paperSize="9" scale="7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01.01.2022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2022-11-07T09:18:18Z</dcterms:modified>
</cp:coreProperties>
</file>